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S30" i="1" l="1"/>
  <c r="T33" i="1"/>
  <c r="S33" i="1"/>
  <c r="T32" i="1"/>
  <c r="S32" i="1"/>
  <c r="T31" i="1"/>
  <c r="S31" i="1"/>
  <c r="T30" i="1"/>
  <c r="T25" i="1" l="1"/>
  <c r="S26" i="1"/>
  <c r="T26" i="1"/>
  <c r="S25" i="1" l="1"/>
  <c r="U30" i="1" l="1"/>
  <c r="U31" i="1"/>
  <c r="U32" i="1"/>
  <c r="R11" i="1" l="1"/>
  <c r="R9" i="1"/>
  <c r="R10" i="1"/>
  <c r="R30" i="1" l="1"/>
  <c r="R31" i="1"/>
  <c r="R32" i="1"/>
  <c r="U26" i="1" l="1"/>
  <c r="U38" i="1"/>
  <c r="R38" i="1"/>
  <c r="R17" i="1"/>
  <c r="U33" i="1"/>
  <c r="R33" i="1"/>
  <c r="R25" i="1"/>
  <c r="O25" i="1"/>
  <c r="L25" i="1"/>
  <c r="I25" i="1"/>
  <c r="F25" i="1"/>
  <c r="R12" i="1"/>
  <c r="U25" i="1" l="1"/>
</calcChain>
</file>

<file path=xl/sharedStrings.xml><?xml version="1.0" encoding="utf-8"?>
<sst xmlns="http://schemas.openxmlformats.org/spreadsheetml/2006/main" count="103" uniqueCount="45">
  <si>
    <t>Наименование учреждения</t>
  </si>
  <si>
    <t>№</t>
  </si>
  <si>
    <t>ед.измерения</t>
  </si>
  <si>
    <t>Оценка достижения показателей, характеризующих качество муниципальной услуги</t>
  </si>
  <si>
    <t>%</t>
  </si>
  <si>
    <t>утверждено на отчетную дату</t>
  </si>
  <si>
    <t>исполнено на отчетную дату</t>
  </si>
  <si>
    <t>% исполнения</t>
  </si>
  <si>
    <t>Наименование муниципальной услуги</t>
  </si>
  <si>
    <t>Реализация дополнительных образовательных общеразвивающих программ</t>
  </si>
  <si>
    <t>Муниципальное бюджетное учреждение дополнительного образования "Детская школа искусств Пограничного муниципального округа"</t>
  </si>
  <si>
    <t>Оценка достижения показателей, характеризующих объем муниципальной услуги</t>
  </si>
  <si>
    <t>Средний размер платы (цена, тариф)</t>
  </si>
  <si>
    <t>Итого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</si>
  <si>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</si>
  <si>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Муниципальное бюджетное учреждение "Районный центр культуры и досуга Пограничного муниципального округа"</t>
  </si>
  <si>
    <t>Муниципальное бюджетное учреждение "Межпоселенческая библиотека Пограничного муниципального округа"</t>
  </si>
  <si>
    <t>Содержание муниципальной услуги</t>
  </si>
  <si>
    <t>Количество посещений</t>
  </si>
  <si>
    <t>единиц</t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</si>
  <si>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фортепиано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</si>
  <si>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народные инструменты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</si>
  <si>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живопись</t>
    </r>
  </si>
  <si>
    <r>
      <t xml:space="preserve">Реализация дополнительных предпрофессиональных программ в области искусств: </t>
    </r>
    <r>
      <rPr>
        <b/>
        <sz val="11"/>
        <color theme="1"/>
        <rFont val="Times New Roman"/>
        <family val="1"/>
        <charset val="204"/>
      </rPr>
      <t>хореографическое творчество</t>
    </r>
  </si>
  <si>
    <t>Показатель</t>
  </si>
  <si>
    <t>Исполнитель:</t>
  </si>
  <si>
    <t xml:space="preserve">Экономист по финансовой работе </t>
  </si>
  <si>
    <t>Баринова М.В.</t>
  </si>
  <si>
    <t>8(42345)24263</t>
  </si>
  <si>
    <t>руб</t>
  </si>
  <si>
    <t>Динамика посещений пользователей библиотеки (реальных и удаленных) по сравнению с предыдущим годом</t>
  </si>
  <si>
    <t>С учетом всех форм собственности</t>
  </si>
  <si>
    <t>Количество человеко-часов</t>
  </si>
  <si>
    <t>человеко-час</t>
  </si>
  <si>
    <t xml:space="preserve">Динамика количества мероприятий </t>
  </si>
  <si>
    <t>Динамика количества участников</t>
  </si>
  <si>
    <t>Количество проведенных мероприятий</t>
  </si>
  <si>
    <t>Количество участников</t>
  </si>
  <si>
    <t>штука</t>
  </si>
  <si>
    <t>человек</t>
  </si>
  <si>
    <t>Количество участников мероприятий</t>
  </si>
  <si>
    <t>человеко-день</t>
  </si>
  <si>
    <t>час</t>
  </si>
  <si>
    <t xml:space="preserve"> </t>
  </si>
  <si>
    <t>Мониторинг исполнения муниципального задания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</si>
</sst>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14" fontId="0" fillId="0" borderId="0" xfId="0" applyNumberFormat="1"/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topLeftCell="A25" workbookViewId="0">
      <selection activeCell="D44" sqref="D44"/>
    </sheetView>
  </sheetViews>
  <sheetFormatPr defaultRowHeight="15" x14ac:dyDescent="0.25"/>
  <cols>
    <col min="1" max="1" width="5.5703125" customWidth="1"/>
    <col min="2" max="2" width="22.7109375" customWidth="1"/>
    <col min="3" max="3" width="5.85546875" customWidth="1"/>
    <col min="4" max="4" width="12" customWidth="1"/>
    <col min="5" max="5" width="12.7109375" customWidth="1"/>
    <col min="6" max="6" width="10.42578125" customWidth="1"/>
    <col min="7" max="7" width="13" customWidth="1"/>
    <col min="8" max="8" width="12.85546875" customWidth="1"/>
    <col min="9" max="9" width="10.5703125" bestFit="1" customWidth="1"/>
    <col min="10" max="10" width="13.7109375" customWidth="1"/>
    <col min="11" max="11" width="12" customWidth="1"/>
    <col min="13" max="13" width="13.7109375" customWidth="1"/>
    <col min="14" max="14" width="12.28515625" customWidth="1"/>
    <col min="16" max="16" width="13.85546875" customWidth="1"/>
    <col min="17" max="17" width="12.28515625" customWidth="1"/>
    <col min="19" max="19" width="9.7109375" customWidth="1"/>
    <col min="20" max="20" width="10.42578125" customWidth="1"/>
    <col min="21" max="21" width="8.85546875" customWidth="1"/>
  </cols>
  <sheetData>
    <row r="1" spans="1:21" ht="16.5" customHeight="1" x14ac:dyDescent="0.2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1" ht="10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1" x14ac:dyDescent="0.25">
      <c r="A3" s="43" t="s">
        <v>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1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1" x14ac:dyDescent="0.25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2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3"/>
      <c r="T6" s="3"/>
      <c r="U6" s="3"/>
    </row>
    <row r="7" spans="1:21" ht="21" customHeight="1" x14ac:dyDescent="0.25">
      <c r="A7" s="30" t="s">
        <v>0</v>
      </c>
      <c r="B7" s="30"/>
      <c r="C7" s="30"/>
      <c r="D7" s="35" t="s">
        <v>15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7"/>
      <c r="S7" s="3"/>
      <c r="T7" s="3"/>
      <c r="U7" s="3"/>
    </row>
    <row r="8" spans="1:21" ht="48" customHeight="1" x14ac:dyDescent="0.25">
      <c r="A8" s="4" t="s">
        <v>1</v>
      </c>
      <c r="B8" s="31" t="s">
        <v>24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  <c r="O8" s="4" t="s">
        <v>2</v>
      </c>
      <c r="P8" s="5" t="s">
        <v>5</v>
      </c>
      <c r="Q8" s="5" t="s">
        <v>6</v>
      </c>
      <c r="R8" s="5" t="s">
        <v>7</v>
      </c>
      <c r="S8" s="3"/>
      <c r="T8" s="3"/>
      <c r="U8" s="3"/>
    </row>
    <row r="9" spans="1:21" ht="21" customHeight="1" x14ac:dyDescent="0.25">
      <c r="A9" s="21">
        <v>1</v>
      </c>
      <c r="B9" s="39" t="s">
        <v>34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  <c r="O9" s="19" t="s">
        <v>4</v>
      </c>
      <c r="P9" s="25">
        <v>2.7</v>
      </c>
      <c r="Q9" s="25">
        <v>2.4500000000000002</v>
      </c>
      <c r="R9" s="26">
        <f>Q9*100/P9</f>
        <v>90.740740740740748</v>
      </c>
      <c r="S9" s="3"/>
      <c r="T9" s="3"/>
      <c r="U9" s="3"/>
    </row>
    <row r="10" spans="1:21" ht="22.5" customHeight="1" x14ac:dyDescent="0.25">
      <c r="A10" s="21">
        <v>2</v>
      </c>
      <c r="B10" s="39" t="s">
        <v>35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  <c r="O10" s="19" t="s">
        <v>4</v>
      </c>
      <c r="P10" s="25">
        <v>2.7</v>
      </c>
      <c r="Q10" s="25">
        <v>2.69</v>
      </c>
      <c r="R10" s="26">
        <f t="shared" ref="R10" si="0">Q10*100/P10</f>
        <v>99.629629629629619</v>
      </c>
      <c r="S10" s="3"/>
      <c r="T10" s="3"/>
      <c r="U10" s="3"/>
    </row>
    <row r="11" spans="1:21" ht="24.75" customHeight="1" x14ac:dyDescent="0.25">
      <c r="A11" s="21">
        <v>3</v>
      </c>
      <c r="B11" s="39" t="s">
        <v>36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6" t="s">
        <v>38</v>
      </c>
      <c r="P11" s="6">
        <v>300</v>
      </c>
      <c r="Q11" s="6">
        <v>272</v>
      </c>
      <c r="R11" s="7">
        <f>Q11*100/P11</f>
        <v>90.666666666666671</v>
      </c>
      <c r="S11" s="3"/>
      <c r="T11" s="3"/>
      <c r="U11" s="3"/>
    </row>
    <row r="12" spans="1:21" ht="22.5" customHeight="1" x14ac:dyDescent="0.25">
      <c r="A12" s="21">
        <v>4</v>
      </c>
      <c r="B12" s="39" t="s">
        <v>37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6" t="s">
        <v>39</v>
      </c>
      <c r="P12" s="6">
        <v>51000</v>
      </c>
      <c r="Q12" s="6">
        <v>50678</v>
      </c>
      <c r="R12" s="7">
        <f>Q12*100/P12</f>
        <v>99.368627450980398</v>
      </c>
      <c r="S12" s="3"/>
      <c r="T12" s="3"/>
      <c r="U12" s="3"/>
    </row>
    <row r="13" spans="1:2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6.25" customHeight="1" x14ac:dyDescent="0.25">
      <c r="A14" s="30" t="s">
        <v>0</v>
      </c>
      <c r="B14" s="30"/>
      <c r="C14" s="30"/>
      <c r="D14" s="35" t="s">
        <v>16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  <c r="S14" s="3"/>
      <c r="T14" s="3"/>
      <c r="U14" s="3"/>
    </row>
    <row r="15" spans="1:21" ht="37.5" customHeight="1" x14ac:dyDescent="0.25">
      <c r="A15" s="31" t="s">
        <v>17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  <c r="P15" s="31" t="s">
        <v>31</v>
      </c>
      <c r="Q15" s="32"/>
      <c r="R15" s="33"/>
      <c r="S15" s="3"/>
      <c r="T15" s="3"/>
      <c r="U15" s="3"/>
    </row>
    <row r="16" spans="1:21" ht="60" customHeight="1" x14ac:dyDescent="0.25">
      <c r="A16" s="4" t="s">
        <v>1</v>
      </c>
      <c r="B16" s="31" t="s">
        <v>24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  <c r="P16" s="5" t="s">
        <v>5</v>
      </c>
      <c r="Q16" s="5" t="s">
        <v>6</v>
      </c>
      <c r="R16" s="5" t="s">
        <v>7</v>
      </c>
      <c r="S16" s="3"/>
      <c r="T16" s="3"/>
      <c r="U16" s="3"/>
    </row>
    <row r="17" spans="1:21" ht="19.5" customHeight="1" x14ac:dyDescent="0.25">
      <c r="A17" s="6">
        <v>1</v>
      </c>
      <c r="B17" s="44" t="s">
        <v>30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  <c r="P17" s="19">
        <v>9.42</v>
      </c>
      <c r="Q17" s="19">
        <v>9.69</v>
      </c>
      <c r="R17" s="7">
        <f>Q17*100/P17</f>
        <v>102.86624203821655</v>
      </c>
      <c r="S17" s="3"/>
      <c r="T17" s="3"/>
      <c r="U17" s="3"/>
    </row>
    <row r="18" spans="1:21" ht="19.5" customHeight="1" x14ac:dyDescent="0.25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9"/>
      <c r="M18" s="9"/>
      <c r="N18" s="9"/>
      <c r="O18" s="10"/>
      <c r="P18" s="9"/>
      <c r="Q18" s="9"/>
      <c r="R18" s="10"/>
      <c r="S18" s="3"/>
      <c r="T18" s="3"/>
      <c r="U18" s="3"/>
    </row>
    <row r="19" spans="1:21" ht="19.5" customHeight="1" x14ac:dyDescent="0.25">
      <c r="A19" s="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9"/>
      <c r="M19" s="9"/>
      <c r="N19" s="9"/>
      <c r="O19" s="10"/>
      <c r="P19" s="9"/>
      <c r="Q19" s="9"/>
      <c r="R19" s="10"/>
      <c r="S19" s="3"/>
      <c r="T19" s="3"/>
      <c r="U19" s="3"/>
    </row>
    <row r="20" spans="1:21" x14ac:dyDescent="0.25">
      <c r="A20" s="38" t="s">
        <v>11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"/>
      <c r="T20" s="3"/>
      <c r="U20" s="3"/>
    </row>
    <row r="21" spans="1:2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25.5" customHeight="1" x14ac:dyDescent="0.25">
      <c r="A22" s="30" t="s">
        <v>0</v>
      </c>
      <c r="B22" s="30"/>
      <c r="C22" s="30"/>
      <c r="D22" s="29" t="s">
        <v>10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63.75" customHeight="1" x14ac:dyDescent="0.25">
      <c r="A23" s="31" t="s">
        <v>8</v>
      </c>
      <c r="B23" s="32"/>
      <c r="C23" s="33"/>
      <c r="D23" s="31" t="s">
        <v>20</v>
      </c>
      <c r="E23" s="32"/>
      <c r="F23" s="33"/>
      <c r="G23" s="31" t="s">
        <v>21</v>
      </c>
      <c r="H23" s="32"/>
      <c r="I23" s="33"/>
      <c r="J23" s="31" t="s">
        <v>22</v>
      </c>
      <c r="K23" s="32"/>
      <c r="L23" s="33"/>
      <c r="M23" s="31" t="s">
        <v>23</v>
      </c>
      <c r="N23" s="32"/>
      <c r="O23" s="33"/>
      <c r="P23" s="31" t="s">
        <v>9</v>
      </c>
      <c r="Q23" s="32"/>
      <c r="R23" s="33"/>
      <c r="S23" s="31" t="s">
        <v>13</v>
      </c>
      <c r="T23" s="32"/>
      <c r="U23" s="33"/>
    </row>
    <row r="24" spans="1:21" ht="60" x14ac:dyDescent="0.25">
      <c r="A24" s="4" t="s">
        <v>1</v>
      </c>
      <c r="B24" s="4" t="s">
        <v>24</v>
      </c>
      <c r="C24" s="4" t="s">
        <v>2</v>
      </c>
      <c r="D24" s="5" t="s">
        <v>5</v>
      </c>
      <c r="E24" s="5" t="s">
        <v>6</v>
      </c>
      <c r="F24" s="5" t="s">
        <v>7</v>
      </c>
      <c r="G24" s="5" t="s">
        <v>5</v>
      </c>
      <c r="H24" s="5" t="s">
        <v>6</v>
      </c>
      <c r="I24" s="5" t="s">
        <v>7</v>
      </c>
      <c r="J24" s="5" t="s">
        <v>5</v>
      </c>
      <c r="K24" s="5" t="s">
        <v>6</v>
      </c>
      <c r="L24" s="5" t="s">
        <v>7</v>
      </c>
      <c r="M24" s="5" t="s">
        <v>5</v>
      </c>
      <c r="N24" s="5" t="s">
        <v>6</v>
      </c>
      <c r="O24" s="5" t="s">
        <v>7</v>
      </c>
      <c r="P24" s="5" t="s">
        <v>5</v>
      </c>
      <c r="Q24" s="5" t="s">
        <v>6</v>
      </c>
      <c r="R24" s="5" t="s">
        <v>7</v>
      </c>
      <c r="S24" s="5" t="s">
        <v>5</v>
      </c>
      <c r="T24" s="5" t="s">
        <v>6</v>
      </c>
      <c r="U24" s="5" t="s">
        <v>7</v>
      </c>
    </row>
    <row r="25" spans="1:21" ht="45" x14ac:dyDescent="0.25">
      <c r="A25" s="6">
        <v>1</v>
      </c>
      <c r="B25" s="22" t="s">
        <v>32</v>
      </c>
      <c r="C25" s="20" t="s">
        <v>33</v>
      </c>
      <c r="D25" s="6">
        <v>5280</v>
      </c>
      <c r="E25" s="6">
        <v>5026</v>
      </c>
      <c r="F25" s="7">
        <f>E25*100/D25</f>
        <v>95.189393939393938</v>
      </c>
      <c r="G25" s="6">
        <v>3498</v>
      </c>
      <c r="H25" s="6">
        <v>3232</v>
      </c>
      <c r="I25" s="7">
        <f>H25*100/G25</f>
        <v>92.395654659805601</v>
      </c>
      <c r="J25" s="6">
        <v>33429</v>
      </c>
      <c r="K25" s="6">
        <v>30598.5</v>
      </c>
      <c r="L25" s="7">
        <f>K25*100/J25</f>
        <v>91.53280086152742</v>
      </c>
      <c r="M25" s="6">
        <v>18711</v>
      </c>
      <c r="N25" s="6">
        <v>19367.34</v>
      </c>
      <c r="O25" s="7">
        <f>N25*100/M25</f>
        <v>103.50777617444284</v>
      </c>
      <c r="P25" s="6">
        <v>6105</v>
      </c>
      <c r="Q25" s="6">
        <v>5833</v>
      </c>
      <c r="R25" s="7">
        <f>Q25*100/P25</f>
        <v>95.54463554463554</v>
      </c>
      <c r="S25" s="6">
        <f>D25+G25+J25+M25+P25</f>
        <v>67023</v>
      </c>
      <c r="T25" s="23">
        <f>E25+H25+K25+N25+Q25</f>
        <v>64056.84</v>
      </c>
      <c r="U25" s="7">
        <f>T25*100/S25</f>
        <v>95.574414753144438</v>
      </c>
    </row>
    <row r="26" spans="1:21" ht="15.75" x14ac:dyDescent="0.25">
      <c r="A26" s="15">
        <v>2</v>
      </c>
      <c r="B26" s="27" t="s">
        <v>43</v>
      </c>
      <c r="C26" s="15" t="s">
        <v>29</v>
      </c>
      <c r="D26" s="15"/>
      <c r="E26" s="15"/>
      <c r="F26" s="16"/>
      <c r="G26" s="15"/>
      <c r="H26" s="15"/>
      <c r="I26" s="16"/>
      <c r="J26" s="15"/>
      <c r="K26" s="15"/>
      <c r="L26" s="16"/>
      <c r="M26" s="15"/>
      <c r="N26" s="15"/>
      <c r="O26" s="16"/>
      <c r="P26" s="15"/>
      <c r="Q26" s="15"/>
      <c r="R26" s="16"/>
      <c r="S26" s="17">
        <f>11836344.65/S25</f>
        <v>176.60123614281665</v>
      </c>
      <c r="T26" s="17">
        <f>11836344.65/T25</f>
        <v>184.77877850359152</v>
      </c>
      <c r="U26" s="16">
        <f>T26*100/S26</f>
        <v>104.6305125260628</v>
      </c>
    </row>
    <row r="27" spans="1:2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35.25" customHeight="1" x14ac:dyDescent="0.25">
      <c r="A28" s="30" t="s">
        <v>0</v>
      </c>
      <c r="B28" s="30"/>
      <c r="C28" s="30"/>
      <c r="D28" s="35" t="s">
        <v>15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28" t="s">
        <v>12</v>
      </c>
      <c r="T28" s="28"/>
      <c r="U28" s="28"/>
    </row>
    <row r="29" spans="1:21" ht="64.5" customHeight="1" x14ac:dyDescent="0.25">
      <c r="A29" s="4" t="s">
        <v>1</v>
      </c>
      <c r="B29" s="28" t="s">
        <v>24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4" t="s">
        <v>2</v>
      </c>
      <c r="P29" s="5" t="s">
        <v>5</v>
      </c>
      <c r="Q29" s="5" t="s">
        <v>6</v>
      </c>
      <c r="R29" s="5" t="s">
        <v>7</v>
      </c>
      <c r="S29" s="5" t="s">
        <v>5</v>
      </c>
      <c r="T29" s="5" t="s">
        <v>6</v>
      </c>
      <c r="U29" s="5" t="s">
        <v>7</v>
      </c>
    </row>
    <row r="30" spans="1:21" ht="33" customHeight="1" x14ac:dyDescent="0.25">
      <c r="A30" s="21">
        <v>1</v>
      </c>
      <c r="B30" s="34" t="s">
        <v>36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1" t="s">
        <v>41</v>
      </c>
      <c r="P30" s="25">
        <v>206</v>
      </c>
      <c r="Q30" s="25">
        <v>186</v>
      </c>
      <c r="R30" s="7">
        <f t="shared" ref="R30:R32" si="1">Q30*100/P30</f>
        <v>90.291262135922324</v>
      </c>
      <c r="S30" s="17">
        <f>(8564712/2/3)/P30-16.03</f>
        <v>6913.3486407766995</v>
      </c>
      <c r="T30" s="17">
        <f>(8564712/2/3)/4*4/Q30</f>
        <v>7674.4731182795695</v>
      </c>
      <c r="U30" s="7">
        <f t="shared" ref="U30:U32" si="2">T30*100/S30</f>
        <v>111.00949072658599</v>
      </c>
    </row>
    <row r="31" spans="1:21" ht="21" customHeight="1" x14ac:dyDescent="0.25">
      <c r="A31" s="21">
        <v>2</v>
      </c>
      <c r="B31" s="34" t="s">
        <v>40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1" t="s">
        <v>39</v>
      </c>
      <c r="P31" s="25">
        <v>51000</v>
      </c>
      <c r="Q31" s="25">
        <v>50678</v>
      </c>
      <c r="R31" s="7">
        <f t="shared" si="1"/>
        <v>99.368627450980398</v>
      </c>
      <c r="S31" s="17">
        <f>(8564712/2)/4*4/P31</f>
        <v>83.96776470588236</v>
      </c>
      <c r="T31" s="17">
        <f>(8564712/2)/4*4/Q31</f>
        <v>84.501282607837723</v>
      </c>
      <c r="U31" s="7">
        <f t="shared" si="2"/>
        <v>100.63538419037847</v>
      </c>
    </row>
    <row r="32" spans="1:21" ht="21.75" customHeight="1" x14ac:dyDescent="0.25">
      <c r="A32" s="21">
        <v>3</v>
      </c>
      <c r="B32" s="34" t="s">
        <v>36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1" t="s">
        <v>42</v>
      </c>
      <c r="P32" s="24">
        <v>1800</v>
      </c>
      <c r="Q32" s="24">
        <v>1656</v>
      </c>
      <c r="R32" s="7">
        <f t="shared" si="1"/>
        <v>92</v>
      </c>
      <c r="S32" s="17">
        <f>(8564712/2/3)/4*4/P32</f>
        <v>793.0288888888889</v>
      </c>
      <c r="T32" s="17">
        <f>(8564712/2/3)/4*4/Q32</f>
        <v>861.98792270531396</v>
      </c>
      <c r="U32" s="7">
        <f t="shared" si="2"/>
        <v>108.69565217391303</v>
      </c>
    </row>
    <row r="33" spans="1:21" ht="15.75" customHeight="1" x14ac:dyDescent="0.25">
      <c r="A33" s="21">
        <v>4</v>
      </c>
      <c r="B33" s="34" t="s">
        <v>36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0" t="s">
        <v>19</v>
      </c>
      <c r="P33" s="6">
        <v>300</v>
      </c>
      <c r="Q33" s="6">
        <v>272</v>
      </c>
      <c r="R33" s="7">
        <f>Q33*100/P33</f>
        <v>90.666666666666671</v>
      </c>
      <c r="S33" s="18">
        <f>(8564712/2/3)/4*4/P33</f>
        <v>4758.1733333333332</v>
      </c>
      <c r="T33" s="17">
        <f>(8564712/2/3)/4*4/Q33</f>
        <v>5247.9852941176468</v>
      </c>
      <c r="U33" s="7">
        <f>T33*100/S33</f>
        <v>110.29411764705883</v>
      </c>
    </row>
    <row r="34" spans="1:2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5">
      <c r="A35" s="30" t="s">
        <v>0</v>
      </c>
      <c r="B35" s="30"/>
      <c r="C35" s="30"/>
      <c r="D35" s="29" t="s">
        <v>16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35.25" customHeight="1" x14ac:dyDescent="0.25">
      <c r="A36" s="31" t="s">
        <v>17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/>
      <c r="P36" s="31" t="s">
        <v>31</v>
      </c>
      <c r="Q36" s="32"/>
      <c r="R36" s="33"/>
      <c r="S36" s="28" t="s">
        <v>12</v>
      </c>
      <c r="T36" s="28"/>
      <c r="U36" s="28"/>
    </row>
    <row r="37" spans="1:21" ht="60" x14ac:dyDescent="0.25">
      <c r="A37" s="4" t="s">
        <v>1</v>
      </c>
      <c r="B37" s="31" t="s">
        <v>24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3"/>
      <c r="P37" s="5" t="s">
        <v>5</v>
      </c>
      <c r="Q37" s="5" t="s">
        <v>6</v>
      </c>
      <c r="R37" s="5" t="s">
        <v>7</v>
      </c>
      <c r="S37" s="5" t="s">
        <v>5</v>
      </c>
      <c r="T37" s="5" t="s">
        <v>6</v>
      </c>
      <c r="U37" s="5" t="s">
        <v>7</v>
      </c>
    </row>
    <row r="38" spans="1:21" ht="15.75" x14ac:dyDescent="0.25">
      <c r="A38" s="6">
        <v>1</v>
      </c>
      <c r="B38" s="44" t="s">
        <v>18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  <c r="O38" s="19" t="s">
        <v>19</v>
      </c>
      <c r="P38" s="6">
        <v>66960</v>
      </c>
      <c r="Q38" s="6">
        <v>68916</v>
      </c>
      <c r="R38" s="7">
        <f>Q38*100/P38</f>
        <v>102.92114695340501</v>
      </c>
      <c r="S38" s="17">
        <f>10686396.31/P38</f>
        <v>159.59373222819593</v>
      </c>
      <c r="T38" s="17">
        <f>10686396.31/Q38</f>
        <v>155.06408250623949</v>
      </c>
      <c r="U38" s="7">
        <f>T38*100/S38</f>
        <v>97.16176214522028</v>
      </c>
    </row>
    <row r="39" spans="1:21" x14ac:dyDescent="0.25">
      <c r="A39" s="9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9"/>
      <c r="M39" s="9"/>
      <c r="N39" s="9"/>
      <c r="O39" s="10"/>
      <c r="P39" s="9"/>
      <c r="Q39" s="9"/>
      <c r="R39" s="10"/>
      <c r="S39" s="14"/>
      <c r="T39" s="14"/>
      <c r="U39" s="10"/>
    </row>
    <row r="40" spans="1:21" x14ac:dyDescent="0.25">
      <c r="B40" s="13">
        <v>44958</v>
      </c>
    </row>
    <row r="41" spans="1:21" x14ac:dyDescent="0.25">
      <c r="A41" s="12"/>
      <c r="B41" s="12" t="s">
        <v>25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21" x14ac:dyDescent="0.25">
      <c r="A42" s="12"/>
      <c r="B42" s="12" t="s">
        <v>26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21" x14ac:dyDescent="0.25">
      <c r="A43" s="12"/>
      <c r="B43" s="12" t="s">
        <v>27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21" x14ac:dyDescent="0.25">
      <c r="A44" s="12"/>
      <c r="B44" s="12" t="s">
        <v>28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41">
    <mergeCell ref="B37:O37"/>
    <mergeCell ref="B38:N38"/>
    <mergeCell ref="B9:N9"/>
    <mergeCell ref="B10:N10"/>
    <mergeCell ref="B30:N30"/>
    <mergeCell ref="B31:N31"/>
    <mergeCell ref="B32:N32"/>
    <mergeCell ref="B17:O17"/>
    <mergeCell ref="A7:C7"/>
    <mergeCell ref="D7:R7"/>
    <mergeCell ref="A1:R1"/>
    <mergeCell ref="A3:R3"/>
    <mergeCell ref="A5:R5"/>
    <mergeCell ref="B8:N8"/>
    <mergeCell ref="B11:N11"/>
    <mergeCell ref="B12:N12"/>
    <mergeCell ref="A14:C14"/>
    <mergeCell ref="D14:R14"/>
    <mergeCell ref="P15:R15"/>
    <mergeCell ref="A28:C28"/>
    <mergeCell ref="D28:R28"/>
    <mergeCell ref="A20:R20"/>
    <mergeCell ref="A22:C22"/>
    <mergeCell ref="D22:U22"/>
    <mergeCell ref="A23:C23"/>
    <mergeCell ref="D23:F23"/>
    <mergeCell ref="G23:I23"/>
    <mergeCell ref="J23:L23"/>
    <mergeCell ref="M23:O23"/>
    <mergeCell ref="P23:R23"/>
    <mergeCell ref="S23:U23"/>
    <mergeCell ref="A15:O15"/>
    <mergeCell ref="S28:U28"/>
    <mergeCell ref="B16:O16"/>
    <mergeCell ref="S36:U36"/>
    <mergeCell ref="D35:U35"/>
    <mergeCell ref="A35:C35"/>
    <mergeCell ref="P36:R36"/>
    <mergeCell ref="B29:N29"/>
    <mergeCell ref="B33:N33"/>
    <mergeCell ref="A36:O36"/>
  </mergeCells>
  <pageMargins left="0.70866141732283472" right="0.11811023622047245" top="0.74803149606299213" bottom="0.74803149606299213" header="0.31496062992125984" footer="0.31496062992125984"/>
  <pageSetup paperSize="9" scale="5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2023-02-01T06:48:39Z</dcterms:modified>
</cp:coreProperties>
</file>